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0616" windowHeight="11640" tabRatio="500"/>
  </bookViews>
  <sheets>
    <sheet name="Calculador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2" i="1"/>
  <c r="H11" i="1"/>
  <c r="J11" i="1"/>
  <c r="J14" i="1" l="1"/>
  <c r="H17" i="1" l="1"/>
  <c r="K17" i="1"/>
  <c r="H16" i="1"/>
  <c r="K16" i="1"/>
  <c r="H15" i="1"/>
  <c r="J15" i="1"/>
  <c r="J5" i="1"/>
  <c r="H14" i="1"/>
  <c r="H13" i="1"/>
  <c r="J13" i="1"/>
  <c r="H12" i="1"/>
  <c r="K12" i="1" s="1"/>
  <c r="H10" i="1"/>
  <c r="K10" i="1" s="1"/>
  <c r="J9" i="1"/>
  <c r="H9" i="1"/>
  <c r="H18" i="1"/>
  <c r="K18" i="1" s="1"/>
  <c r="H19" i="1"/>
  <c r="K19" i="1" s="1"/>
  <c r="K13" i="1" l="1"/>
  <c r="K9" i="1"/>
  <c r="K11" i="1"/>
  <c r="K15" i="1"/>
  <c r="K14" i="1"/>
  <c r="K23" i="1" l="1"/>
  <c r="K21" i="1"/>
  <c r="K30" i="1" l="1"/>
  <c r="K29" i="1"/>
  <c r="K31" i="1"/>
  <c r="K32" i="1"/>
  <c r="K27" i="1"/>
  <c r="K28" i="1"/>
</calcChain>
</file>

<file path=xl/comments1.xml><?xml version="1.0" encoding="utf-8"?>
<comments xmlns="http://schemas.openxmlformats.org/spreadsheetml/2006/main">
  <authors>
    <author>Pedro Ramos</author>
  </authors>
  <commentList>
    <comment ref="D10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  <comment ref="D13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  <comment ref="D14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  <comment ref="D15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  <comment ref="D16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  <comment ref="D17" authorId="0">
      <text>
        <r>
          <rPr>
            <sz val="8"/>
            <color indexed="81"/>
            <rFont val="Tahoma"/>
            <family val="2"/>
          </rPr>
          <t>Preencher com nome da disciplina</t>
        </r>
      </text>
    </comment>
  </commentList>
</comments>
</file>

<file path=xl/sharedStrings.xml><?xml version="1.0" encoding="utf-8"?>
<sst xmlns="http://schemas.openxmlformats.org/spreadsheetml/2006/main" count="61" uniqueCount="61">
  <si>
    <t>Componente de Formação</t>
  </si>
  <si>
    <t>Disciplina</t>
  </si>
  <si>
    <t>10.º</t>
  </si>
  <si>
    <t>11.º</t>
  </si>
  <si>
    <t>12.º</t>
  </si>
  <si>
    <t>Português</t>
  </si>
  <si>
    <t>Língua Estrangeira I, II ou III</t>
  </si>
  <si>
    <t>Filosofia</t>
  </si>
  <si>
    <t>Educação Física</t>
  </si>
  <si>
    <t>Trienal</t>
  </si>
  <si>
    <t>Bienal I</t>
  </si>
  <si>
    <t>Bienal II</t>
  </si>
  <si>
    <t>Anual I</t>
  </si>
  <si>
    <t>Anual II</t>
  </si>
  <si>
    <t>Geral</t>
  </si>
  <si>
    <t>Específica</t>
  </si>
  <si>
    <t>CFD: Class. Final da Disciplina</t>
  </si>
  <si>
    <t>CI: Classificação Interna Anual</t>
  </si>
  <si>
    <t>CE: Classif. Exame (pontos)</t>
  </si>
  <si>
    <t>CIF: Classif. Interna de Frequência</t>
  </si>
  <si>
    <t>Instituição</t>
  </si>
  <si>
    <t>Curso</t>
  </si>
  <si>
    <t>1.ª Opção</t>
  </si>
  <si>
    <t>2.ª Opção</t>
  </si>
  <si>
    <t>3.ª Opção</t>
  </si>
  <si>
    <t>4.ª Opção</t>
  </si>
  <si>
    <t>5.ª Opção</t>
  </si>
  <si>
    <t>6.ª Opção</t>
  </si>
  <si>
    <t>Provas de Ingresso (assinalar com X)</t>
  </si>
  <si>
    <t>Classificação Final do Ensino Secundário</t>
  </si>
  <si>
    <t>Classificação Final do Ensino Secundário para acesso ao ensino superior</t>
  </si>
  <si>
    <t>Notas de Candidatura</t>
  </si>
  <si>
    <t>Opção</t>
  </si>
  <si>
    <t>1.ª</t>
  </si>
  <si>
    <t>2.ª</t>
  </si>
  <si>
    <t>3.ª</t>
  </si>
  <si>
    <t>4.ª</t>
  </si>
  <si>
    <t>5.ª</t>
  </si>
  <si>
    <t>6.ª</t>
  </si>
  <si>
    <t>Nota</t>
  </si>
  <si>
    <t>Peso das PI</t>
  </si>
  <si>
    <t>Versão</t>
  </si>
  <si>
    <t>Data</t>
  </si>
  <si>
    <t>CE: Classif. Exame (valores)</t>
  </si>
  <si>
    <t>Bienal I + Bienal II</t>
  </si>
  <si>
    <t>Bienal I + Filosofia</t>
  </si>
  <si>
    <t>Bienal II + Filosofia</t>
  </si>
  <si>
    <t>Exames bienais/Filosofia a realizar</t>
  </si>
  <si>
    <t>RESUMOS.NET</t>
  </si>
  <si>
    <t>www.resumos.net</t>
  </si>
  <si>
    <t>CALCULADOR DE CLASSIFICAÇÃO FINAL 
DO ENSINO SECUNDÁRIO E NOTA DE CANDIDATURA</t>
  </si>
  <si>
    <r>
      <t>ATENÇÃO:</t>
    </r>
    <r>
      <rPr>
        <sz val="9"/>
        <color theme="1"/>
        <rFont val="Calibri"/>
        <family val="2"/>
        <scheme val="minor"/>
      </rPr>
      <t xml:space="preserve"> Os cálculos efetuados nesta folha não constituem cálculos oficiais, pelo que, os resultados apresentados poderão não ser os corretos. Esta folha tem um objetivo meramente informativo e não possui qualquer validade oficial.</t>
    </r>
  </si>
  <si>
    <t>CURSOS CIENTÍFICO-HUMANÍSTICOS</t>
  </si>
  <si>
    <t>*As disciplinas de Formação Cívica e de Educação Moral e Religiosa não são consideradas no cálculo da classificação final do ensino secundário.</t>
  </si>
  <si>
    <t>Formação Cívica*</t>
  </si>
  <si>
    <t>Educação Moral e Religiosa*</t>
  </si>
  <si>
    <t>Sim</t>
  </si>
  <si>
    <t>Não</t>
  </si>
  <si>
    <t>Pretendes prosseguir estudos na área de Educação Física?</t>
  </si>
  <si>
    <r>
      <rPr>
        <b/>
        <sz val="10"/>
        <color theme="1"/>
        <rFont val="Calibri"/>
        <family val="2"/>
        <scheme val="minor"/>
      </rPr>
      <t>Instruções/notas:</t>
    </r>
    <r>
      <rPr>
        <sz val="10"/>
        <color theme="1"/>
        <rFont val="Calibri"/>
        <family val="2"/>
        <scheme val="minor"/>
      </rPr>
      <t xml:space="preserve">
 - preencher apenas os campos a verde; não preencher os campos a branco/azul;
 - as notas dos exames devem ser introduzidas em pontos (3 algarismos, de 0 a 200) na coluna I;
 - a combinação de exames (entre disciplinas bienais e Filosofia) deve ser escolhida na célula R2;
 - na célula R4 deve ser indicado se o aluno tenciona prosseguir estudos na área de Educação Física;
 - a disciplina de Educação Física é apenas considerada no cálculo da classificação final do ensino secundário quando o aluno tenciona prosseguir estudos nesta área;
 - os exames correspondentes às provas de ingresso devem ser assinalados com um X nas colunas respetivas (N a S); 
 - o peso atribuído pela instituição de ensino superior às provas de ingresso deve ser introduzido na célula respetiva: "Peso PI" (coluna H).</t>
    </r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</si>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</sst>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0.0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8"/>
      <color indexed="81"/>
      <name val="Tahoma"/>
      <family val="2"/>
    </font>
    <font>
      <i/>
      <sz val="10"/>
      <color rgb="FF41414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8" fillId="5" borderId="0" xfId="0" applyFont="1" applyFill="1" applyAlignment="1">
      <alignment vertical="center"/>
    </xf>
    <xf numFmtId="0" fontId="0" fillId="5" borderId="0" xfId="0" applyFill="1" applyAlignment="1"/>
    <xf numFmtId="0" fontId="10" fillId="0" borderId="0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5" borderId="0" xfId="0" applyFont="1" applyFill="1" applyAlignment="1"/>
    <xf numFmtId="0" fontId="14" fillId="4" borderId="1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0" xfId="25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0" fillId="0" borderId="18" xfId="0" applyBorder="1"/>
    <xf numFmtId="0" fontId="8" fillId="5" borderId="19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9" fontId="12" fillId="2" borderId="1" xfId="0" applyNumberFormat="1" applyFont="1" applyFill="1" applyBorder="1" applyAlignment="1" applyProtection="1">
      <alignment vertical="center"/>
      <protection locked="0"/>
    </xf>
    <xf numFmtId="0" fontId="20" fillId="0" borderId="0" xfId="25" applyFont="1" applyBorder="1" applyAlignment="1">
      <alignment vertical="center"/>
    </xf>
    <xf numFmtId="0" fontId="1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1" fontId="12" fillId="6" borderId="4" xfId="0" applyNumberFormat="1" applyFont="1" applyFill="1" applyBorder="1" applyAlignment="1" applyProtection="1">
      <alignment vertical="center"/>
      <protection locked="0"/>
    </xf>
    <xf numFmtId="1" fontId="12" fillId="6" borderId="5" xfId="0" applyNumberFormat="1" applyFont="1" applyFill="1" applyBorder="1" applyAlignment="1">
      <alignment vertical="center"/>
    </xf>
    <xf numFmtId="1" fontId="12" fillId="6" borderId="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6">
    <dxf>
      <fill>
        <patternFill>
          <bgColor rgb="FF8DB4E2"/>
        </patternFill>
      </fill>
      <border>
        <left style="thin">
          <color rgb="FFBFBFBF"/>
        </left>
        <top style="thin">
          <color rgb="FFBFBFBF"/>
        </top>
        <bottom style="thin">
          <color rgb="FFBFBFBF"/>
        </bottom>
        <vertical/>
        <horizontal/>
      </border>
    </dxf>
    <dxf>
      <fill>
        <patternFill>
          <bgColor rgb="FF8DB4E2"/>
        </patternFill>
      </fill>
      <border>
        <left style="thin">
          <color rgb="FFBFBFBF"/>
        </left>
        <top style="thin">
          <color rgb="FFBFBFBF"/>
        </top>
        <bottom style="thin">
          <color rgb="FFBFBFBF"/>
        </bottom>
        <vertical/>
        <horizontal/>
      </border>
    </dxf>
    <dxf>
      <fill>
        <patternFill>
          <bgColor rgb="FF8DB4E2"/>
        </patternFill>
      </fill>
      <border>
        <left style="thin">
          <color rgb="FFBFBFBF"/>
        </left>
        <top style="thin">
          <color rgb="FFBFBFBF"/>
        </top>
        <bottom style="thin">
          <color rgb="FFBFBFBF"/>
        </bottom>
      </border>
    </dxf>
    <dxf>
      <fill>
        <patternFill>
          <bgColor rgb="FFCCFFCC"/>
        </patternFill>
      </fill>
      <border>
        <top style="thin">
          <color rgb="FFBFBFBF"/>
        </top>
        <bottom style="thin">
          <color rgb="FFBFBFBF"/>
        </bottom>
        <vertical/>
        <horizontal/>
      </border>
    </dxf>
    <dxf>
      <fill>
        <patternFill>
          <bgColor rgb="FFCCFFCC"/>
        </patternFill>
      </fill>
      <border>
        <top style="thin">
          <color rgb="FFBFBFBF"/>
        </top>
        <bottom style="thin">
          <color rgb="FFBFBFBF"/>
        </bottom>
      </border>
    </dxf>
    <dxf>
      <fill>
        <patternFill>
          <bgColor rgb="FFCCFFCC"/>
        </patternFill>
      </fill>
      <border>
        <top style="thin">
          <color rgb="FFBFBFBF"/>
        </top>
        <bottom style="thin">
          <color rgb="FFBFBFBF"/>
        </bottom>
      </border>
    </dxf>
  </dxfs>
  <tableStyles count="0" defaultTableStyle="TableStyleMedium9" defaultPivotStyle="PivotStyleMedium4"/>
  <colors>
    <mruColors>
      <color rgb="FF8DB4E2"/>
      <color rgb="FFBFBFBF"/>
      <color rgb="FFCCFFCC"/>
      <color rgb="FF414141"/>
      <color rgb="FF323232"/>
      <color rgb="FF0F0F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sumos.ne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2"/>
  <sheetViews>
    <sheetView showGridLines="0" tabSelected="1" showRuler="0" workbookViewId="0">
      <selection activeCell="R2" sqref="R2:S2"/>
    </sheetView>
  </sheetViews>
  <sheetFormatPr defaultColWidth="11" defaultRowHeight="15.6" x14ac:dyDescent="0.3"/>
  <cols>
    <col min="1" max="1" width="2.3984375" customWidth="1"/>
    <col min="2" max="2" width="10.09765625" style="1" customWidth="1"/>
    <col min="3" max="3" width="20.59765625" style="1" customWidth="1"/>
    <col min="4" max="4" width="14" style="1" customWidth="1"/>
    <col min="5" max="7" width="5.09765625" style="1" customWidth="1"/>
    <col min="8" max="8" width="10" style="1" customWidth="1"/>
    <col min="9" max="9" width="8.5" style="1" customWidth="1"/>
    <col min="10" max="10" width="8.59765625" style="1" customWidth="1"/>
    <col min="11" max="11" width="9.19921875" style="1" customWidth="1"/>
    <col min="12" max="12" width="2" style="1" customWidth="1"/>
    <col min="13" max="13" width="2.09765625" style="1" customWidth="1"/>
    <col min="14" max="17" width="10.5" style="19" customWidth="1"/>
    <col min="18" max="19" width="8.3984375" style="19" customWidth="1"/>
    <col min="21" max="21" width="11" hidden="1" customWidth="1"/>
  </cols>
  <sheetData>
    <row r="1" spans="1:21" ht="11.25" customHeigh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21" ht="18" customHeight="1" x14ac:dyDescent="0.3">
      <c r="A2" s="33"/>
      <c r="B2" s="50" t="s">
        <v>48</v>
      </c>
      <c r="C2" s="34"/>
      <c r="D2" s="57" t="s">
        <v>50</v>
      </c>
      <c r="E2" s="57"/>
      <c r="F2" s="57"/>
      <c r="G2" s="57"/>
      <c r="H2" s="57"/>
      <c r="I2" s="35"/>
      <c r="J2" s="36" t="s">
        <v>41</v>
      </c>
      <c r="K2" s="36" t="s">
        <v>60</v>
      </c>
      <c r="L2" s="37"/>
      <c r="N2" s="61" t="s">
        <v>47</v>
      </c>
      <c r="O2" s="62"/>
      <c r="P2" s="62"/>
      <c r="Q2" s="63"/>
      <c r="R2" s="59"/>
      <c r="S2" s="60"/>
      <c r="T2" s="75" t="str">
        <f>+IF(R2="","Preencher célula","")</f>
        <v>Preencher célula</v>
      </c>
    </row>
    <row r="3" spans="1:21" ht="27.9" customHeight="1" x14ac:dyDescent="0.3">
      <c r="A3" s="33"/>
      <c r="B3" s="54" t="s">
        <v>49</v>
      </c>
      <c r="C3" s="34"/>
      <c r="D3" s="57"/>
      <c r="E3" s="57"/>
      <c r="F3" s="57"/>
      <c r="G3" s="57"/>
      <c r="H3" s="57"/>
      <c r="I3" s="35"/>
      <c r="J3" s="36" t="s">
        <v>42</v>
      </c>
      <c r="K3" s="38">
        <v>42099</v>
      </c>
      <c r="L3" s="37"/>
    </row>
    <row r="4" spans="1:21" ht="18" customHeight="1" x14ac:dyDescent="0.3">
      <c r="A4" s="33"/>
      <c r="B4" s="39"/>
      <c r="C4" s="34"/>
      <c r="D4" s="40"/>
      <c r="E4" s="40"/>
      <c r="F4" s="40"/>
      <c r="G4" s="40"/>
      <c r="H4" s="40"/>
      <c r="I4" s="35"/>
      <c r="J4" s="36"/>
      <c r="K4" s="38"/>
      <c r="L4" s="37"/>
      <c r="N4" s="61" t="s">
        <v>58</v>
      </c>
      <c r="O4" s="62"/>
      <c r="P4" s="62"/>
      <c r="Q4" s="63"/>
      <c r="R4" s="59"/>
      <c r="S4" s="60"/>
      <c r="T4" s="75" t="str">
        <f>+IF(R4="","Preencher célula","")</f>
        <v>Preencher célula</v>
      </c>
    </row>
    <row r="5" spans="1:21" ht="15" customHeight="1" x14ac:dyDescent="0.3">
      <c r="A5" s="33"/>
      <c r="B5" s="39"/>
      <c r="C5" s="34"/>
      <c r="D5" s="58" t="s">
        <v>52</v>
      </c>
      <c r="E5" s="58"/>
      <c r="F5" s="58"/>
      <c r="G5" s="58"/>
      <c r="H5" s="58"/>
      <c r="I5" s="4"/>
      <c r="J5" s="65" t="str">
        <f>IF(R2="","",R2)</f>
        <v/>
      </c>
      <c r="K5" s="65"/>
      <c r="L5" s="37"/>
    </row>
    <row r="6" spans="1:21" ht="11.1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7"/>
    </row>
    <row r="7" spans="1:21" ht="27.9" customHeight="1" x14ac:dyDescent="0.3">
      <c r="A7" s="33"/>
      <c r="B7" s="66" t="s">
        <v>0</v>
      </c>
      <c r="C7" s="71" t="s">
        <v>1</v>
      </c>
      <c r="D7" s="71"/>
      <c r="E7" s="66" t="s">
        <v>17</v>
      </c>
      <c r="F7" s="66"/>
      <c r="G7" s="66"/>
      <c r="H7" s="66" t="s">
        <v>19</v>
      </c>
      <c r="I7" s="66" t="s">
        <v>18</v>
      </c>
      <c r="J7" s="66" t="s">
        <v>43</v>
      </c>
      <c r="K7" s="66" t="s">
        <v>16</v>
      </c>
      <c r="L7" s="37"/>
      <c r="N7" s="64" t="s">
        <v>28</v>
      </c>
      <c r="O7" s="64"/>
      <c r="P7" s="64"/>
      <c r="Q7" s="64"/>
      <c r="R7" s="64"/>
      <c r="S7" s="64"/>
    </row>
    <row r="8" spans="1:21" ht="17.100000000000001" customHeight="1" x14ac:dyDescent="0.3">
      <c r="A8" s="33"/>
      <c r="B8" s="66"/>
      <c r="C8" s="71"/>
      <c r="D8" s="71"/>
      <c r="E8" s="5" t="s">
        <v>2</v>
      </c>
      <c r="F8" s="5" t="s">
        <v>3</v>
      </c>
      <c r="G8" s="5" t="s">
        <v>4</v>
      </c>
      <c r="H8" s="66"/>
      <c r="I8" s="66"/>
      <c r="J8" s="66"/>
      <c r="K8" s="66"/>
      <c r="L8" s="37"/>
      <c r="N8" s="23" t="s">
        <v>22</v>
      </c>
      <c r="O8" s="23" t="s">
        <v>23</v>
      </c>
      <c r="P8" s="23" t="s">
        <v>24</v>
      </c>
      <c r="Q8" s="23" t="s">
        <v>25</v>
      </c>
      <c r="R8" s="23" t="s">
        <v>26</v>
      </c>
      <c r="S8" s="23" t="s">
        <v>27</v>
      </c>
    </row>
    <row r="9" spans="1:21" x14ac:dyDescent="0.3">
      <c r="A9" s="33"/>
      <c r="B9" s="69" t="s">
        <v>14</v>
      </c>
      <c r="C9" s="70" t="s">
        <v>5</v>
      </c>
      <c r="D9" s="70"/>
      <c r="E9" s="6"/>
      <c r="F9" s="6"/>
      <c r="G9" s="6"/>
      <c r="H9" s="7" t="str">
        <f t="shared" ref="H9:H15" si="0">IF(E9="","",(ROUND(AVERAGE(E9:G9),0)))</f>
        <v/>
      </c>
      <c r="I9" s="6"/>
      <c r="J9" s="8" t="str">
        <f>IF(I9="","",ROUND((I9/10),0))</f>
        <v/>
      </c>
      <c r="K9" s="7" t="str">
        <f>IFERROR(IF(AND(E9=0,F9=0,G9=0),J9,ROUND(H9*70%+J9*30%,0)),"")</f>
        <v/>
      </c>
      <c r="L9" s="37"/>
      <c r="N9" s="24"/>
      <c r="O9" s="24"/>
      <c r="P9" s="24"/>
      <c r="Q9" s="24"/>
      <c r="R9" s="24"/>
      <c r="S9" s="24"/>
      <c r="U9" t="s">
        <v>44</v>
      </c>
    </row>
    <row r="10" spans="1:21" x14ac:dyDescent="0.3">
      <c r="A10" s="33"/>
      <c r="B10" s="69"/>
      <c r="C10" s="7" t="s">
        <v>6</v>
      </c>
      <c r="D10" s="12"/>
      <c r="E10" s="6"/>
      <c r="F10" s="6"/>
      <c r="G10" s="9"/>
      <c r="H10" s="7" t="str">
        <f t="shared" si="0"/>
        <v/>
      </c>
      <c r="I10" s="13"/>
      <c r="J10" s="14"/>
      <c r="K10" s="7" t="str">
        <f>IFERROR(H10,"")</f>
        <v/>
      </c>
      <c r="L10" s="37"/>
      <c r="N10" s="25"/>
      <c r="O10" s="25"/>
      <c r="P10" s="25"/>
      <c r="Q10" s="25"/>
      <c r="R10" s="25"/>
      <c r="S10" s="25"/>
      <c r="U10" t="s">
        <v>45</v>
      </c>
    </row>
    <row r="11" spans="1:21" x14ac:dyDescent="0.3">
      <c r="A11" s="33"/>
      <c r="B11" s="69"/>
      <c r="C11" s="70" t="s">
        <v>7</v>
      </c>
      <c r="D11" s="70"/>
      <c r="E11" s="6"/>
      <c r="F11" s="6"/>
      <c r="G11" s="11"/>
      <c r="H11" s="7" t="str">
        <f t="shared" si="0"/>
        <v/>
      </c>
      <c r="I11" s="72"/>
      <c r="J11" s="73" t="str">
        <f>IF(I11="","",ROUND((I11/10),0))</f>
        <v/>
      </c>
      <c r="K11" s="7" t="str">
        <f>IFERROR(IF((OR(J5=U10,J5=U11)),(IF(AND(E11=0,F11=0,G11=0),J11,ROUND(H11*70%+J11*30%,0))),H11),"")</f>
        <v/>
      </c>
      <c r="L11" s="37"/>
      <c r="N11" s="24"/>
      <c r="O11" s="24"/>
      <c r="P11" s="24"/>
      <c r="Q11" s="24"/>
      <c r="R11" s="24"/>
      <c r="S11" s="24"/>
      <c r="U11" t="s">
        <v>46</v>
      </c>
    </row>
    <row r="12" spans="1:21" x14ac:dyDescent="0.3">
      <c r="A12" s="33"/>
      <c r="B12" s="69"/>
      <c r="C12" s="70" t="s">
        <v>8</v>
      </c>
      <c r="D12" s="70"/>
      <c r="E12" s="6"/>
      <c r="F12" s="6"/>
      <c r="G12" s="6"/>
      <c r="H12" s="7" t="str">
        <f t="shared" si="0"/>
        <v/>
      </c>
      <c r="I12" s="15"/>
      <c r="J12" s="18"/>
      <c r="K12" s="7" t="str">
        <f>IFERROR(H12,"")</f>
        <v/>
      </c>
      <c r="L12" s="37"/>
      <c r="N12" s="26"/>
      <c r="O12" s="26"/>
      <c r="P12" s="26"/>
      <c r="Q12" s="26"/>
      <c r="R12" s="26"/>
      <c r="S12" s="26"/>
    </row>
    <row r="13" spans="1:21" x14ac:dyDescent="0.3">
      <c r="A13" s="33"/>
      <c r="B13" s="69" t="s">
        <v>15</v>
      </c>
      <c r="C13" s="7" t="s">
        <v>9</v>
      </c>
      <c r="D13" s="12"/>
      <c r="E13" s="6"/>
      <c r="F13" s="6"/>
      <c r="G13" s="6"/>
      <c r="H13" s="7" t="str">
        <f t="shared" si="0"/>
        <v/>
      </c>
      <c r="I13" s="6"/>
      <c r="J13" s="8" t="str">
        <f>IF(I13="","",ROUND((I13/10),0))</f>
        <v/>
      </c>
      <c r="K13" s="7" t="str">
        <f>IFERROR(IF(AND(E13=0,F13=0,G13=0),J13,ROUND(H13*70%+J13*30%,0)),"")</f>
        <v/>
      </c>
      <c r="L13" s="37"/>
      <c r="N13" s="24"/>
      <c r="O13" s="24"/>
      <c r="P13" s="24"/>
      <c r="Q13" s="24"/>
      <c r="R13" s="24"/>
      <c r="S13" s="24"/>
    </row>
    <row r="14" spans="1:21" x14ac:dyDescent="0.3">
      <c r="A14" s="33"/>
      <c r="B14" s="69"/>
      <c r="C14" s="7" t="s">
        <v>10</v>
      </c>
      <c r="D14" s="12"/>
      <c r="E14" s="6"/>
      <c r="F14" s="6"/>
      <c r="G14" s="51"/>
      <c r="H14" s="7" t="str">
        <f t="shared" si="0"/>
        <v/>
      </c>
      <c r="I14" s="72"/>
      <c r="J14" s="74" t="str">
        <f>IF(I14="","",ROUND((I14/10),0))</f>
        <v/>
      </c>
      <c r="K14" s="7" t="str">
        <f>IFERROR(IF((OR(J5=U9,J5=U10)),(IF(AND(E14=0,F14=0,G14=0),J14,ROUND(H14*70%+J14*30%,0))),H14),"")</f>
        <v/>
      </c>
      <c r="L14" s="37"/>
      <c r="N14" s="24"/>
      <c r="O14" s="24"/>
      <c r="P14" s="24"/>
      <c r="Q14" s="24"/>
      <c r="R14" s="24"/>
      <c r="S14" s="24"/>
      <c r="U14" t="s">
        <v>56</v>
      </c>
    </row>
    <row r="15" spans="1:21" x14ac:dyDescent="0.3">
      <c r="A15" s="33"/>
      <c r="B15" s="69"/>
      <c r="C15" s="7" t="s">
        <v>11</v>
      </c>
      <c r="D15" s="12"/>
      <c r="E15" s="6"/>
      <c r="F15" s="6"/>
      <c r="G15" s="52"/>
      <c r="H15" s="7" t="str">
        <f t="shared" si="0"/>
        <v/>
      </c>
      <c r="I15" s="72"/>
      <c r="J15" s="73" t="str">
        <f>IF(I15="","",ROUND((I15/10),0))</f>
        <v/>
      </c>
      <c r="K15" s="7" t="str">
        <f>IFERROR(IF((OR(J5=U9,J5=U11)),(IF(AND(E15=0,F15=0,G15=0),J15,ROUND(H15*70%+J15*30%,0))),H15),"")</f>
        <v/>
      </c>
      <c r="L15" s="37"/>
      <c r="N15" s="24"/>
      <c r="O15" s="24"/>
      <c r="P15" s="24"/>
      <c r="Q15" s="24"/>
      <c r="R15" s="24"/>
      <c r="S15" s="24"/>
      <c r="U15" t="s">
        <v>57</v>
      </c>
    </row>
    <row r="16" spans="1:21" x14ac:dyDescent="0.3">
      <c r="A16" s="33"/>
      <c r="B16" s="69"/>
      <c r="C16" s="7" t="s">
        <v>12</v>
      </c>
      <c r="D16" s="12"/>
      <c r="E16" s="13"/>
      <c r="F16" s="14"/>
      <c r="G16" s="6"/>
      <c r="H16" s="7" t="str">
        <f>IF(G16="","",(ROUND(AVERAGE(E16:G16),0)))</f>
        <v/>
      </c>
      <c r="I16" s="17"/>
      <c r="J16" s="16"/>
      <c r="K16" s="7" t="str">
        <f>IFERROR(H16,"")</f>
        <v/>
      </c>
      <c r="L16" s="37"/>
      <c r="N16" s="26"/>
      <c r="O16" s="26"/>
      <c r="P16" s="26"/>
      <c r="Q16" s="26"/>
      <c r="R16" s="26"/>
      <c r="S16" s="26"/>
    </row>
    <row r="17" spans="1:25" x14ac:dyDescent="0.3">
      <c r="A17" s="33"/>
      <c r="B17" s="69"/>
      <c r="C17" s="7" t="s">
        <v>13</v>
      </c>
      <c r="D17" s="12"/>
      <c r="E17" s="15"/>
      <c r="F17" s="16"/>
      <c r="G17" s="6"/>
      <c r="H17" s="7" t="str">
        <f>IF(G17="","",(ROUND(AVERAGE(E17:G17),0)))</f>
        <v/>
      </c>
      <c r="I17" s="17"/>
      <c r="J17" s="16"/>
      <c r="K17" s="7" t="str">
        <f>IFERROR(H17,"")</f>
        <v/>
      </c>
      <c r="L17" s="37"/>
      <c r="N17" s="26"/>
      <c r="O17" s="26"/>
      <c r="P17" s="26"/>
      <c r="Q17" s="26"/>
      <c r="R17" s="26"/>
      <c r="S17" s="26"/>
    </row>
    <row r="18" spans="1:25" x14ac:dyDescent="0.3">
      <c r="A18" s="33"/>
      <c r="B18" s="7"/>
      <c r="C18" s="56" t="s">
        <v>54</v>
      </c>
      <c r="D18" s="56"/>
      <c r="E18" s="49"/>
      <c r="F18" s="15"/>
      <c r="G18" s="10"/>
      <c r="H18" s="7" t="str">
        <f>IF(E18="","",E18)</f>
        <v/>
      </c>
      <c r="I18" s="17"/>
      <c r="J18" s="16"/>
      <c r="K18" s="7" t="str">
        <f>IFERROR(H18,"")</f>
        <v/>
      </c>
      <c r="L18" s="37"/>
      <c r="N18" s="68" t="s">
        <v>53</v>
      </c>
      <c r="O18" s="68"/>
      <c r="P18" s="68"/>
      <c r="Q18" s="68"/>
      <c r="R18" s="68"/>
      <c r="S18" s="68"/>
    </row>
    <row r="19" spans="1:25" x14ac:dyDescent="0.3">
      <c r="A19" s="33"/>
      <c r="B19" s="7"/>
      <c r="C19" s="56" t="s">
        <v>55</v>
      </c>
      <c r="D19" s="56"/>
      <c r="E19" s="6"/>
      <c r="F19" s="6"/>
      <c r="G19" s="6"/>
      <c r="H19" s="7" t="str">
        <f>IF(E19="","",(ROUND(AVERAGE(E19:G19),0)))</f>
        <v/>
      </c>
      <c r="I19" s="15"/>
      <c r="J19" s="18"/>
      <c r="K19" s="7" t="str">
        <f>IFERROR(H19,"")</f>
        <v/>
      </c>
      <c r="L19" s="37"/>
      <c r="N19" s="68"/>
      <c r="O19" s="68"/>
      <c r="P19" s="68"/>
      <c r="Q19" s="68"/>
      <c r="R19" s="68"/>
      <c r="S19" s="68"/>
    </row>
    <row r="20" spans="1:25" x14ac:dyDescent="0.3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37"/>
    </row>
    <row r="21" spans="1:25" x14ac:dyDescent="0.3">
      <c r="A21" s="33"/>
      <c r="B21" s="70" t="s">
        <v>29</v>
      </c>
      <c r="C21" s="70"/>
      <c r="D21" s="70"/>
      <c r="E21" s="70"/>
      <c r="F21" s="70"/>
      <c r="G21" s="70"/>
      <c r="H21" s="70"/>
      <c r="I21" s="70"/>
      <c r="J21" s="70"/>
      <c r="K21" s="20" t="str">
        <f>IF(R4="Sim",IFERROR(ROUND(AVERAGE(K9:K17),0),""),IFERROR(ROUND(AVERAGE(K9:K11,K13:K17),0),""))</f>
        <v/>
      </c>
      <c r="L21" s="37"/>
      <c r="N21" s="50"/>
      <c r="O21" s="41"/>
      <c r="P21" s="41"/>
      <c r="Q21" s="41"/>
      <c r="R21" s="41"/>
      <c r="S21" s="41"/>
    </row>
    <row r="22" spans="1:25" x14ac:dyDescent="0.3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37"/>
      <c r="N22" s="41"/>
      <c r="O22" s="41"/>
      <c r="P22" s="41"/>
      <c r="Q22" s="41"/>
      <c r="R22" s="41"/>
      <c r="S22" s="41"/>
    </row>
    <row r="23" spans="1:25" x14ac:dyDescent="0.3">
      <c r="A23" s="33"/>
      <c r="B23" s="70" t="s">
        <v>30</v>
      </c>
      <c r="C23" s="70"/>
      <c r="D23" s="70"/>
      <c r="E23" s="70"/>
      <c r="F23" s="70"/>
      <c r="G23" s="70"/>
      <c r="H23" s="70"/>
      <c r="I23" s="70"/>
      <c r="J23" s="70"/>
      <c r="K23" s="28" t="str">
        <f>IF(R4="Sim",IFERROR(TRUNC(AVERAGE(K9:K17)*10),""),IFERROR(TRUNC(AVERAGE(K9:K11,K13:K17)*10),""))</f>
        <v/>
      </c>
      <c r="L23" s="37"/>
      <c r="N23" s="41"/>
      <c r="O23" s="41"/>
      <c r="P23" s="41"/>
      <c r="Q23" s="41"/>
      <c r="R23" s="41"/>
      <c r="S23" s="41"/>
    </row>
    <row r="24" spans="1:25" x14ac:dyDescent="0.3">
      <c r="A24" s="3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37"/>
    </row>
    <row r="25" spans="1:25" ht="15" customHeight="1" x14ac:dyDescent="0.3">
      <c r="A25" s="33"/>
      <c r="B25" s="42" t="s">
        <v>31</v>
      </c>
      <c r="C25" s="42"/>
      <c r="D25" s="42"/>
      <c r="E25" s="42"/>
      <c r="F25" s="42"/>
      <c r="G25" s="42"/>
      <c r="H25" s="42"/>
      <c r="I25" s="42"/>
      <c r="J25" s="42"/>
      <c r="K25" s="42"/>
      <c r="L25" s="37"/>
      <c r="N25" s="55" t="s">
        <v>59</v>
      </c>
      <c r="O25" s="55"/>
      <c r="P25" s="55"/>
      <c r="Q25" s="55"/>
      <c r="R25" s="55"/>
      <c r="S25" s="55"/>
      <c r="T25" s="3"/>
      <c r="U25" s="3"/>
      <c r="V25" s="3"/>
      <c r="W25" s="3"/>
      <c r="X25" s="3"/>
      <c r="Y25" s="3"/>
    </row>
    <row r="26" spans="1:25" x14ac:dyDescent="0.3">
      <c r="A26" s="33"/>
      <c r="B26" s="43" t="s">
        <v>32</v>
      </c>
      <c r="C26" s="44" t="s">
        <v>20</v>
      </c>
      <c r="D26" s="44" t="s">
        <v>21</v>
      </c>
      <c r="E26" s="42"/>
      <c r="F26" s="42"/>
      <c r="G26" s="42"/>
      <c r="H26" s="44" t="s">
        <v>40</v>
      </c>
      <c r="I26" s="42"/>
      <c r="J26" s="42"/>
      <c r="K26" s="44" t="s">
        <v>39</v>
      </c>
      <c r="L26" s="37"/>
      <c r="N26" s="55"/>
      <c r="O26" s="55"/>
      <c r="P26" s="55"/>
      <c r="Q26" s="55"/>
      <c r="R26" s="55"/>
      <c r="S26" s="55"/>
      <c r="T26" s="3"/>
      <c r="U26" s="3"/>
      <c r="V26" s="3"/>
      <c r="W26" s="3"/>
      <c r="X26" s="3"/>
      <c r="Y26" s="3"/>
    </row>
    <row r="27" spans="1:25" x14ac:dyDescent="0.3">
      <c r="A27" s="33"/>
      <c r="B27" s="21" t="s">
        <v>33</v>
      </c>
      <c r="C27" s="12"/>
      <c r="D27" s="12"/>
      <c r="E27" s="29"/>
      <c r="F27" s="29"/>
      <c r="G27" s="29"/>
      <c r="H27" s="53"/>
      <c r="I27" s="29"/>
      <c r="J27" s="29"/>
      <c r="K27" s="22" t="str">
        <f>IFERROR((K$23*(100%-H27))+((AVERAGEIF(N$9:N$15,"X",I$9:I$15))*H27),"")</f>
        <v/>
      </c>
      <c r="L27" s="37"/>
      <c r="N27" s="55"/>
      <c r="O27" s="55"/>
      <c r="P27" s="55"/>
      <c r="Q27" s="55"/>
      <c r="R27" s="55"/>
      <c r="S27" s="55"/>
      <c r="T27" s="3"/>
      <c r="U27" s="3"/>
      <c r="V27" s="3"/>
      <c r="W27" s="3"/>
      <c r="X27" s="3"/>
      <c r="Y27" s="3"/>
    </row>
    <row r="28" spans="1:25" x14ac:dyDescent="0.3">
      <c r="A28" s="33"/>
      <c r="B28" s="21" t="s">
        <v>34</v>
      </c>
      <c r="C28" s="12"/>
      <c r="D28" s="12"/>
      <c r="E28" s="29"/>
      <c r="F28" s="29"/>
      <c r="G28" s="29"/>
      <c r="H28" s="53"/>
      <c r="I28" s="29"/>
      <c r="J28" s="29"/>
      <c r="K28" s="22" t="str">
        <f>IFERROR((K$23*(100%-H28))+((AVERAGEIF(O$9:O$15,"X",I$9:I$15))*H28),"")</f>
        <v/>
      </c>
      <c r="L28" s="37"/>
      <c r="N28" s="55"/>
      <c r="O28" s="55"/>
      <c r="P28" s="55"/>
      <c r="Q28" s="55"/>
      <c r="R28" s="55"/>
      <c r="S28" s="55"/>
      <c r="T28" s="3"/>
      <c r="U28" s="3"/>
      <c r="V28" s="3"/>
      <c r="W28" s="3"/>
      <c r="X28" s="3"/>
      <c r="Y28" s="3"/>
    </row>
    <row r="29" spans="1:25" x14ac:dyDescent="0.3">
      <c r="A29" s="33"/>
      <c r="B29" s="21" t="s">
        <v>35</v>
      </c>
      <c r="C29" s="12"/>
      <c r="D29" s="12"/>
      <c r="E29" s="29"/>
      <c r="F29" s="29"/>
      <c r="G29" s="29"/>
      <c r="H29" s="53"/>
      <c r="I29" s="29"/>
      <c r="J29" s="29"/>
      <c r="K29" s="22" t="str">
        <f>IFERROR((K$23*(100%-H29))+((AVERAGEIF(P$9:P$15,"X",I$9:I$15))*H29),"")</f>
        <v/>
      </c>
      <c r="L29" s="37"/>
      <c r="N29" s="55"/>
      <c r="O29" s="55"/>
      <c r="P29" s="55"/>
      <c r="Q29" s="55"/>
      <c r="R29" s="55"/>
      <c r="S29" s="55"/>
      <c r="T29" s="3"/>
      <c r="U29" s="3"/>
      <c r="V29" s="3"/>
      <c r="W29" s="3"/>
      <c r="X29" s="3"/>
      <c r="Y29" s="3"/>
    </row>
    <row r="30" spans="1:25" x14ac:dyDescent="0.3">
      <c r="A30" s="33"/>
      <c r="B30" s="21" t="s">
        <v>36</v>
      </c>
      <c r="C30" s="12"/>
      <c r="D30" s="12"/>
      <c r="E30" s="29"/>
      <c r="F30" s="29"/>
      <c r="G30" s="29"/>
      <c r="H30" s="53"/>
      <c r="I30" s="29"/>
      <c r="J30" s="29"/>
      <c r="K30" s="22" t="str">
        <f>IFERROR((K$23*(100%-H30))+((AVERAGEIF(Q$9:Q$15,"X",I$9:I$15))*H30),"")</f>
        <v/>
      </c>
      <c r="L30" s="37"/>
      <c r="N30" s="55"/>
      <c r="O30" s="55"/>
      <c r="P30" s="55"/>
      <c r="Q30" s="55"/>
      <c r="R30" s="55"/>
      <c r="S30" s="55"/>
      <c r="T30" s="3"/>
      <c r="U30" s="3"/>
      <c r="V30" s="3"/>
      <c r="W30" s="3"/>
      <c r="X30" s="3"/>
      <c r="Y30" s="3"/>
    </row>
    <row r="31" spans="1:25" x14ac:dyDescent="0.3">
      <c r="A31" s="33"/>
      <c r="B31" s="21" t="s">
        <v>37</v>
      </c>
      <c r="C31" s="12"/>
      <c r="D31" s="12"/>
      <c r="E31" s="29"/>
      <c r="F31" s="29"/>
      <c r="G31" s="29"/>
      <c r="H31" s="53"/>
      <c r="I31" s="29"/>
      <c r="J31" s="29"/>
      <c r="K31" s="22" t="str">
        <f>IFERROR((K$23*(100%-H31))+((AVERAGEIF(R$9:R$15,"X",I$9:I$15))*H31),"")</f>
        <v/>
      </c>
      <c r="L31" s="37"/>
      <c r="N31" s="55"/>
      <c r="O31" s="55"/>
      <c r="P31" s="55"/>
      <c r="Q31" s="55"/>
      <c r="R31" s="55"/>
      <c r="S31" s="55"/>
      <c r="T31" s="3"/>
      <c r="U31" s="3"/>
      <c r="V31" s="3"/>
      <c r="W31" s="3"/>
      <c r="X31" s="3"/>
      <c r="Y31" s="3"/>
    </row>
    <row r="32" spans="1:25" x14ac:dyDescent="0.3">
      <c r="A32" s="33"/>
      <c r="B32" s="21" t="s">
        <v>38</v>
      </c>
      <c r="C32" s="12"/>
      <c r="D32" s="12"/>
      <c r="E32" s="29"/>
      <c r="F32" s="29"/>
      <c r="G32" s="29"/>
      <c r="H32" s="53"/>
      <c r="I32" s="29"/>
      <c r="J32" s="29"/>
      <c r="K32" s="22" t="str">
        <f>IFERROR((K$23*(100%-H32))+((AVERAGEIF(S$9:S$15,"X",I$9:I$15))*H32),"")</f>
        <v/>
      </c>
      <c r="L32" s="37"/>
      <c r="N32" s="55"/>
      <c r="O32" s="55"/>
      <c r="P32" s="55"/>
      <c r="Q32" s="55"/>
      <c r="R32" s="55"/>
      <c r="S32" s="55"/>
      <c r="T32" s="3"/>
      <c r="U32" s="3"/>
      <c r="V32" s="3"/>
      <c r="W32" s="3"/>
      <c r="X32" s="3"/>
      <c r="Y32" s="3"/>
    </row>
    <row r="33" spans="1:25" x14ac:dyDescent="0.3">
      <c r="A33" s="3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37"/>
      <c r="N33" s="55"/>
      <c r="O33" s="55"/>
      <c r="P33" s="55"/>
      <c r="Q33" s="55"/>
      <c r="R33" s="55"/>
      <c r="S33" s="55"/>
      <c r="T33" s="3"/>
      <c r="U33" s="3"/>
      <c r="V33" s="3"/>
      <c r="W33" s="3"/>
      <c r="X33" s="3"/>
      <c r="Y33" s="3"/>
    </row>
    <row r="34" spans="1:25" x14ac:dyDescent="0.3">
      <c r="A34" s="33"/>
      <c r="B34" s="67" t="s">
        <v>51</v>
      </c>
      <c r="C34" s="67"/>
      <c r="D34" s="67"/>
      <c r="E34" s="67"/>
      <c r="F34" s="67"/>
      <c r="G34" s="67"/>
      <c r="H34" s="67"/>
      <c r="I34" s="67"/>
      <c r="J34" s="67"/>
      <c r="K34" s="67"/>
      <c r="L34" s="45"/>
      <c r="M34" s="2"/>
      <c r="N34" s="55"/>
      <c r="O34" s="55"/>
      <c r="P34" s="55"/>
      <c r="Q34" s="55"/>
      <c r="R34" s="55"/>
      <c r="S34" s="55"/>
      <c r="T34" s="3"/>
      <c r="U34" s="3"/>
      <c r="V34" s="3"/>
      <c r="W34" s="3"/>
      <c r="X34" s="3"/>
      <c r="Y34" s="3"/>
    </row>
    <row r="35" spans="1:25" x14ac:dyDescent="0.3">
      <c r="A35" s="3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45"/>
      <c r="M35" s="2"/>
      <c r="N35" s="55"/>
      <c r="O35" s="55"/>
      <c r="P35" s="55"/>
      <c r="Q35" s="55"/>
      <c r="R35" s="55"/>
      <c r="S35" s="55"/>
      <c r="T35" s="3"/>
      <c r="U35" s="3"/>
      <c r="V35" s="3"/>
      <c r="W35" s="3"/>
      <c r="X35" s="3"/>
      <c r="Y35" s="3"/>
    </row>
    <row r="36" spans="1:25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2"/>
      <c r="N36" s="55"/>
      <c r="O36" s="55"/>
      <c r="P36" s="55"/>
      <c r="Q36" s="55"/>
      <c r="R36" s="55"/>
      <c r="S36" s="55"/>
      <c r="T36" s="3"/>
      <c r="U36" s="3"/>
      <c r="V36" s="3"/>
      <c r="W36" s="3"/>
      <c r="X36" s="3"/>
      <c r="Y36" s="3"/>
    </row>
    <row r="37" spans="1:25" x14ac:dyDescent="0.3">
      <c r="N37" s="55"/>
      <c r="O37" s="55"/>
      <c r="P37" s="55"/>
      <c r="Q37" s="55"/>
      <c r="R37" s="55"/>
      <c r="S37" s="55"/>
      <c r="T37" s="3"/>
      <c r="U37" s="3"/>
      <c r="V37" s="3"/>
      <c r="W37" s="3"/>
      <c r="X37" s="3"/>
      <c r="Y37" s="3"/>
    </row>
    <row r="38" spans="1:25" x14ac:dyDescent="0.3">
      <c r="N38" s="27"/>
      <c r="O38" s="27"/>
      <c r="P38" s="27"/>
      <c r="Q38" s="27"/>
      <c r="R38" s="27"/>
      <c r="S38" s="27"/>
      <c r="T38" s="3"/>
      <c r="U38" s="3"/>
      <c r="V38" s="3"/>
      <c r="W38" s="3"/>
      <c r="X38" s="3"/>
      <c r="Y38" s="3"/>
    </row>
    <row r="39" spans="1:25" x14ac:dyDescent="0.3">
      <c r="N39" s="27"/>
      <c r="O39" s="27"/>
      <c r="P39" s="27"/>
      <c r="Q39" s="27"/>
      <c r="R39" s="27"/>
      <c r="S39" s="27"/>
      <c r="T39" s="3"/>
      <c r="U39" s="3"/>
      <c r="V39" s="3"/>
      <c r="W39" s="3"/>
      <c r="X39" s="3"/>
      <c r="Y39" s="3"/>
    </row>
    <row r="40" spans="1:25" x14ac:dyDescent="0.3">
      <c r="N40" s="27"/>
      <c r="O40" s="27"/>
      <c r="P40" s="27"/>
      <c r="Q40" s="27"/>
      <c r="R40" s="27"/>
      <c r="S40" s="27"/>
      <c r="T40" s="3"/>
      <c r="U40" s="3"/>
      <c r="V40" s="3"/>
      <c r="W40" s="3"/>
      <c r="X40" s="3"/>
      <c r="Y40" s="3"/>
    </row>
    <row r="41" spans="1:25" x14ac:dyDescent="0.3">
      <c r="N41" s="27"/>
      <c r="O41" s="27"/>
      <c r="P41" s="27"/>
      <c r="Q41" s="27"/>
      <c r="R41" s="27"/>
      <c r="S41" s="27"/>
      <c r="T41" s="3"/>
      <c r="U41" s="3"/>
      <c r="V41" s="3"/>
      <c r="W41" s="3"/>
      <c r="X41" s="3"/>
      <c r="Y41" s="3"/>
    </row>
    <row r="42" spans="1:25" x14ac:dyDescent="0.3">
      <c r="N42" s="27"/>
      <c r="O42" s="27"/>
      <c r="P42" s="27"/>
      <c r="Q42" s="27"/>
      <c r="R42" s="27"/>
      <c r="S42" s="27"/>
      <c r="T42" s="3"/>
      <c r="U42" s="3"/>
      <c r="V42" s="3"/>
      <c r="W42" s="3"/>
      <c r="X42" s="3"/>
      <c r="Y42" s="3"/>
    </row>
  </sheetData>
  <sheetProtection password="CF47" sheet="1" objects="1" scenarios="1" selectLockedCells="1"/>
  <dataConsolidate/>
  <mergeCells count="27">
    <mergeCell ref="B9:B12"/>
    <mergeCell ref="B13:B17"/>
    <mergeCell ref="E7:G7"/>
    <mergeCell ref="B21:J21"/>
    <mergeCell ref="B23:J23"/>
    <mergeCell ref="C18:D18"/>
    <mergeCell ref="H7:H8"/>
    <mergeCell ref="C7:D8"/>
    <mergeCell ref="C9:D9"/>
    <mergeCell ref="C11:D11"/>
    <mergeCell ref="C12:D12"/>
    <mergeCell ref="N25:S37"/>
    <mergeCell ref="C19:D19"/>
    <mergeCell ref="D2:H3"/>
    <mergeCell ref="D5:H5"/>
    <mergeCell ref="R2:S2"/>
    <mergeCell ref="N2:Q2"/>
    <mergeCell ref="N7:S7"/>
    <mergeCell ref="J5:K5"/>
    <mergeCell ref="I7:I8"/>
    <mergeCell ref="J7:J8"/>
    <mergeCell ref="N4:Q4"/>
    <mergeCell ref="R4:S4"/>
    <mergeCell ref="B34:K35"/>
    <mergeCell ref="N18:S19"/>
    <mergeCell ref="K7:K8"/>
    <mergeCell ref="B7:B8"/>
  </mergeCells>
  <phoneticPr fontId="4" type="noConversion"/>
  <conditionalFormatting sqref="I11">
    <cfRule type="expression" dxfId="5" priority="7">
      <formula>OR($R$2="Bienal I + Filosofia",$R$2="Bienal II + Filosofia")</formula>
    </cfRule>
  </conditionalFormatting>
  <conditionalFormatting sqref="I14">
    <cfRule type="expression" dxfId="4" priority="5">
      <formula>OR($R$2="Bienal I + Filosofia",$R$2="Bienal I + Bienal II")</formula>
    </cfRule>
  </conditionalFormatting>
  <conditionalFormatting sqref="I15">
    <cfRule type="expression" dxfId="3" priority="4">
      <formula>OR($R$2="Bienal II + Filosofia",$R$2="Bienal I + Bienal II")</formula>
    </cfRule>
  </conditionalFormatting>
  <conditionalFormatting sqref="J11">
    <cfRule type="expression" dxfId="2" priority="3">
      <formula>OR($R$2="Bienal I + Filosofia",$R$2="Bienal II + Filosofia")</formula>
    </cfRule>
  </conditionalFormatting>
  <conditionalFormatting sqref="J14">
    <cfRule type="expression" dxfId="1" priority="2">
      <formula>OR($R$2="Bienal I + Filosofia",$R$2="Bienal I + Bienal II")</formula>
    </cfRule>
  </conditionalFormatting>
  <conditionalFormatting sqref="J15">
    <cfRule type="expression" dxfId="0" priority="1">
      <formula>OR($R$2="Bienal II + Filosofia",$R$2="Bienal I + Bienal II")</formula>
    </cfRule>
  </conditionalFormatting>
  <dataValidations count="5">
    <dataValidation type="list" allowBlank="1" showInputMessage="1" showErrorMessage="1" sqref="R2:S2">
      <formula1>$U$9:$U$11</formula1>
    </dataValidation>
    <dataValidation type="whole" allowBlank="1" showInputMessage="1" showErrorMessage="1" sqref="E9:G9 E10:F11 E12:G13 E14:F15 G16:G17 E18 E19:G19">
      <formula1>0</formula1>
      <formula2>20</formula2>
    </dataValidation>
    <dataValidation type="whole" allowBlank="1" showInputMessage="1" showErrorMessage="1" sqref="I9 I11 I13:I15">
      <formula1>0</formula1>
      <formula2>200</formula2>
    </dataValidation>
    <dataValidation type="decimal" allowBlank="1" showInputMessage="1" showErrorMessage="1" sqref="H27:H32">
      <formula1>0</formula1>
      <formula2>1</formula2>
    </dataValidation>
    <dataValidation type="list" allowBlank="1" showInputMessage="1" showErrorMessage="1" sqref="R4:S4">
      <formula1>$U$14:$U$15</formula1>
    </dataValidation>
  </dataValidations>
  <hyperlinks>
    <hyperlink ref="B3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2" fitToWidth="0" fitToHeight="0" orientation="landscape" horizontalDpi="4294967292" verticalDpi="4294967292" r:id="rId2"/>
  <ignoredErrors>
    <ignoredError sqref="K11" formula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Calculador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de cálculo da média do Secundário</dc:title>
  <dc:creator>Resumos.net</dc:creator>
  <cp:lastModifiedBy>Pedro Ramos</cp:lastModifiedBy>
  <cp:lastPrinted>2012-04-24T10:22:41Z</cp:lastPrinted>
  <dcterms:created xsi:type="dcterms:W3CDTF">2012-01-21T12:40:52Z</dcterms:created>
  <dcterms:modified xsi:type="dcterms:W3CDTF">2015-04-02T20:19:26Z</dcterms:modified>
</cp:coreProperties>
</file>